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Hang nam" sheetId="6" r:id="rId3"/>
  </sheets>
  <externalReferences>
    <externalReference r:id="rId4"/>
  </externalReferences>
  <definedNames>
    <definedName name="_xlnm.Print_Titles" localSheetId="2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2" i="6" s="1"/>
  <c r="J14" i="5" l="1"/>
  <c r="D14" i="2" l="1"/>
  <c r="C14" i="2"/>
  <c r="J10" i="6" l="1"/>
  <c r="F11" i="6" l="1"/>
  <c r="G11" i="6"/>
  <c r="H11" i="6"/>
  <c r="C11" i="6"/>
  <c r="J8" i="6"/>
  <c r="J8" i="5" l="1"/>
  <c r="J11" i="5"/>
  <c r="J12" i="5"/>
  <c r="J13" i="5"/>
  <c r="F14" i="5"/>
  <c r="G14" i="5"/>
  <c r="A2" i="5"/>
  <c r="E14" i="2"/>
  <c r="F14" i="2"/>
  <c r="G14" i="2"/>
  <c r="H14" i="2"/>
  <c r="I14" i="2"/>
  <c r="J14" i="2"/>
  <c r="K14" i="2"/>
  <c r="L14" i="2"/>
  <c r="N8" i="2"/>
  <c r="N14" i="2" s="1"/>
  <c r="N10" i="2"/>
  <c r="N11" i="2"/>
  <c r="N12" i="2"/>
  <c r="N13" i="2"/>
  <c r="C15" i="2" l="1"/>
  <c r="H14" i="5"/>
  <c r="E10" i="5" l="1"/>
  <c r="E14" i="5" s="1"/>
  <c r="J10" i="5" l="1"/>
  <c r="C15" i="5" l="1"/>
  <c r="E11" i="6" l="1"/>
  <c r="J11" i="6" l="1"/>
  <c r="D11" i="6"/>
  <c r="C12" i="6" l="1"/>
</calcChain>
</file>

<file path=xl/sharedStrings.xml><?xml version="1.0" encoding="utf-8"?>
<sst xmlns="http://schemas.openxmlformats.org/spreadsheetml/2006/main" count="98" uniqueCount="54">
  <si>
    <t>TT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</si>
  <si>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</si>
  <si>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</si>
  <si>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</si>
  <si>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</si>
  <si>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</si>
  <si>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(ha)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</si>
  <si>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</si>
  <si>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</si>
  <si>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</si>
  <si>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</si>
  <si>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</si>
  <si>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</si>
  <si>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</si>
  <si>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</si>
  <si>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</si>
  <si>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</si>
  <si>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</si>
  <si>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</si>
  <si>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</si>
  <si>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</si>
  <si>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</si>
  <si>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</si>
  <si>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</si>
  <si>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</si>
  <si>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</si>
  <si>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</si>
  <si>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</si>
  <si>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</si>
  <si>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>Họ và Tên</t>
  </si>
  <si>
    <t>(Đồng/ha)</t>
  </si>
  <si>
    <t>(Đồng</t>
  </si>
  <si>
    <t>Họ Và Tên</t>
  </si>
  <si>
    <t>Thôn Tân Khang</t>
  </si>
  <si>
    <t>Triệu Hữu Sơn</t>
  </si>
  <si>
    <t>Triệu Sáo Hồng</t>
  </si>
  <si>
    <t>Triệu Văn Thanh</t>
  </si>
  <si>
    <t>Đinh Quang Chiến</t>
  </si>
  <si>
    <t>Hoàng Thông Chương</t>
  </si>
  <si>
    <t>Triệu Phúc Tiến</t>
  </si>
  <si>
    <t>Hoàng Thị Hiến</t>
  </si>
  <si>
    <t>Phùng Thị Quan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</si>
  <si>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</si>
  <si>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</si>
  <si>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</si>
  <si>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</si>
  <si>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</si>
  <si>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</si>
  <si>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Triệu Sáo Tám</t>
  </si>
  <si>
    <t>Gừng</t>
  </si>
  <si>
    <t>Đợt cơn bão số 10,11</t>
  </si>
  <si>
    <t>Phụ Lục 3: TỔNG HỢP  HỖ TRỢ ĐỐI VỚI CÂY TRỒNG (CÂY HÀNG NĂM) BỊ THIỆT HẠI DO THIÊN TAI (Thôn Tân Khang)</t>
  </si>
  <si>
    <t>Phụ lục 1: TỔNG HỢP  HỖ TRỢ ĐỐI VỚI CÂY LÚA BỊ THIỆT HẠI DO THIÊN TAI (Thôn Tân Khang)</t>
  </si>
  <si>
    <t>Phụ lục 4: TỔNG HỢP HỖ TRỢ ĐỐI VỚI CÂY LÂM NGHIỆP BỊ THIỆT HẠI DO THIÊN TAI (Thôn Tân Khang)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</si>
</sst>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_);_(* \(#,##0.0\);_(* &quot;-&quot;??_);_(@_)"/>
    <numFmt numFmtId="168" formatCode="_(* #,##0.000_);_(* \(#,##0.000\);_(* &quot;-&quot;???_);_(@_)"/>
    <numFmt numFmtId="169" formatCode="_(* #,##0.000_);_(* \(#,##0.000\);_(* &quot;-&quot;?_);_(@_)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0" fillId="3" borderId="0" xfId="0" applyFill="1"/>
    <xf numFmtId="0" fontId="0" fillId="2" borderId="0" xfId="0" applyFill="1"/>
    <xf numFmtId="164" fontId="7" fillId="0" borderId="0" xfId="0" applyNumberFormat="1" applyFont="1" applyFill="1"/>
    <xf numFmtId="164" fontId="0" fillId="0" borderId="0" xfId="1" applyNumberFormat="1" applyFont="1"/>
    <xf numFmtId="0" fontId="9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8" fontId="0" fillId="0" borderId="0" xfId="0" applyNumberFormat="1"/>
    <xf numFmtId="0" fontId="1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6" fontId="7" fillId="0" borderId="1" xfId="1" applyNumberFormat="1" applyFont="1" applyFill="1" applyBorder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0" xfId="0" applyFont="1" applyFill="1"/>
    <xf numFmtId="166" fontId="6" fillId="0" borderId="1" xfId="1" applyNumberFormat="1" applyFont="1" applyFill="1" applyBorder="1"/>
    <xf numFmtId="0" fontId="8" fillId="0" borderId="1" xfId="0" applyFont="1" applyFill="1" applyBorder="1" applyAlignment="1">
      <alignment horizontal="left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69" fontId="6" fillId="0" borderId="4" xfId="0" applyNumberFormat="1" applyFont="1" applyFill="1" applyBorder="1" applyAlignment="1">
      <alignment horizontal="left"/>
    </xf>
    <xf numFmtId="169" fontId="6" fillId="0" borderId="5" xfId="0" applyNumberFormat="1" applyFont="1" applyFill="1" applyBorder="1" applyAlignment="1">
      <alignment horizontal="left"/>
    </xf>
    <xf numFmtId="169" fontId="6" fillId="0" borderId="3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tabSelected="1" zoomScale="96" zoomScaleNormal="96" workbookViewId="0">
      <pane xSplit="5" ySplit="5" topLeftCell="F9" activePane="bottomRight" state="frozen"/>
      <selection pane="topRight" activeCell="F1" sqref="F1"/>
      <selection pane="bottomLeft" activeCell="A6" sqref="A6"/>
      <selection pane="bottomRight" activeCell="H13" sqref="H13"/>
    </sheetView>
  </sheetViews>
  <sheetFormatPr defaultRowHeight="15.75" x14ac:dyDescent="0.25"/>
  <cols>
    <col min="1" max="1" width="5.625" style="35" customWidth="1"/>
    <col min="2" max="2" width="29.625" customWidth="1"/>
    <col min="3" max="3" width="14" customWidth="1"/>
    <col min="4" max="4" width="15.12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3.375" style="22" customWidth="1"/>
    <col min="14" max="14" width="13.75" customWidth="1"/>
    <col min="15" max="63" width="9" style="8"/>
  </cols>
  <sheetData>
    <row r="1" spans="1:63" x14ac:dyDescent="0.25">
      <c r="A1" s="31"/>
    </row>
    <row r="2" spans="1:63" x14ac:dyDescent="0.2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63" x14ac:dyDescent="0.25">
      <c r="A3" s="67" t="str">
        <f>'[1]Lam Nghiep'!$A$3:$N$3</f>
        <v>(Kèm theo Thông báo  số 79/TB-UBND ngày 10/11/2025 của UBND xã Tân Kỳ)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63" ht="19.5" customHeight="1" x14ac:dyDescent="0.25">
      <c r="A4" s="64" t="s">
        <v>0</v>
      </c>
      <c r="B4" s="64" t="s">
        <v>29</v>
      </c>
      <c r="C4" s="64" t="s">
        <v>1</v>
      </c>
      <c r="D4" s="64"/>
      <c r="E4" s="64"/>
      <c r="F4" s="64"/>
      <c r="G4" s="64"/>
      <c r="H4" s="64" t="s">
        <v>2</v>
      </c>
      <c r="I4" s="64"/>
      <c r="J4" s="64"/>
      <c r="K4" s="64"/>
      <c r="L4" s="64"/>
      <c r="M4" s="65" t="s">
        <v>23</v>
      </c>
      <c r="N4" s="66" t="s">
        <v>24</v>
      </c>
      <c r="O4" s="7"/>
      <c r="P4" s="7"/>
      <c r="Q4" s="7"/>
      <c r="R4" s="7"/>
      <c r="S4" s="7"/>
    </row>
    <row r="5" spans="1:63" ht="102.75" customHeight="1" x14ac:dyDescent="0.25">
      <c r="A5" s="64"/>
      <c r="B5" s="64"/>
      <c r="C5" s="33" t="s">
        <v>3</v>
      </c>
      <c r="D5" s="33" t="s">
        <v>43</v>
      </c>
      <c r="E5" s="33" t="s">
        <v>4</v>
      </c>
      <c r="F5" s="64" t="s">
        <v>5</v>
      </c>
      <c r="G5" s="64"/>
      <c r="H5" s="33" t="s">
        <v>3</v>
      </c>
      <c r="I5" s="33" t="s">
        <v>43</v>
      </c>
      <c r="J5" s="33" t="s">
        <v>4</v>
      </c>
      <c r="K5" s="64" t="s">
        <v>5</v>
      </c>
      <c r="L5" s="64"/>
      <c r="M5" s="65"/>
      <c r="N5" s="66"/>
      <c r="O5" s="7"/>
      <c r="P5" s="7"/>
      <c r="Q5" s="7"/>
      <c r="R5" s="7"/>
      <c r="S5" s="7"/>
    </row>
    <row r="6" spans="1:63" ht="16.5" customHeight="1" x14ac:dyDescent="0.25">
      <c r="A6" s="32"/>
      <c r="B6" s="12"/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24" t="s">
        <v>26</v>
      </c>
      <c r="N6" s="25" t="s">
        <v>27</v>
      </c>
      <c r="O6" s="7"/>
      <c r="P6" s="7"/>
      <c r="Q6" s="7"/>
      <c r="R6" s="7"/>
      <c r="S6" s="7"/>
    </row>
    <row r="7" spans="1:63" s="8" customFormat="1" x14ac:dyDescent="0.25">
      <c r="A7" s="32"/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4</v>
      </c>
      <c r="I7" s="36">
        <v>5</v>
      </c>
      <c r="J7" s="36">
        <v>9</v>
      </c>
      <c r="K7" s="36">
        <v>10</v>
      </c>
      <c r="L7" s="36">
        <v>11</v>
      </c>
      <c r="M7" s="37">
        <v>6</v>
      </c>
      <c r="N7" s="38">
        <v>7</v>
      </c>
      <c r="O7" s="7"/>
      <c r="P7" s="7"/>
      <c r="Q7" s="7"/>
      <c r="R7" s="7"/>
      <c r="S7" s="7"/>
    </row>
    <row r="8" spans="1:63" s="20" customFormat="1" ht="18.75" x14ac:dyDescent="0.3">
      <c r="A8" s="33"/>
      <c r="B8" s="13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1">
        <f t="shared" ref="N8:N13" si="0">(C8+D8+H8+I8)*M8</f>
        <v>0</v>
      </c>
      <c r="O8" s="7"/>
      <c r="P8" s="7"/>
      <c r="Q8" s="7"/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63" s="20" customFormat="1" ht="18.75" x14ac:dyDescent="0.25">
      <c r="A9" s="52"/>
      <c r="B9" s="59" t="s">
        <v>50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7"/>
      <c r="P9" s="7"/>
      <c r="Q9" s="7"/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3" s="19" customFormat="1" ht="18.75" x14ac:dyDescent="0.25">
      <c r="A10" s="32">
        <v>1</v>
      </c>
      <c r="B10" s="23" t="s">
        <v>35</v>
      </c>
      <c r="C10" s="10"/>
      <c r="D10" s="10">
        <v>0.02</v>
      </c>
      <c r="E10" s="10"/>
      <c r="F10" s="10"/>
      <c r="G10" s="10"/>
      <c r="H10" s="10"/>
      <c r="I10" s="10"/>
      <c r="J10" s="10"/>
      <c r="K10" s="10"/>
      <c r="L10" s="10"/>
      <c r="M10" s="3">
        <v>15000000</v>
      </c>
      <c r="N10" s="11">
        <f t="shared" si="0"/>
        <v>300000</v>
      </c>
      <c r="O10" s="7"/>
      <c r="P10" s="7"/>
      <c r="Q10" s="7"/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1:63" s="19" customFormat="1" ht="18.75" x14ac:dyDescent="0.25">
      <c r="A11" s="32">
        <v>2</v>
      </c>
      <c r="B11" s="5" t="s">
        <v>36</v>
      </c>
      <c r="C11" s="10"/>
      <c r="D11" s="10">
        <v>0.01</v>
      </c>
      <c r="E11" s="10"/>
      <c r="F11" s="10"/>
      <c r="G11" s="10"/>
      <c r="H11" s="10"/>
      <c r="I11" s="10"/>
      <c r="J11" s="10"/>
      <c r="K11" s="10"/>
      <c r="L11" s="10"/>
      <c r="M11" s="3">
        <v>15000000</v>
      </c>
      <c r="N11" s="11">
        <f t="shared" si="0"/>
        <v>150000</v>
      </c>
      <c r="O11" s="7"/>
      <c r="P11" s="7"/>
      <c r="Q11" s="7"/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1:63" s="19" customFormat="1" ht="18.75" x14ac:dyDescent="0.25">
      <c r="A12" s="32">
        <v>3</v>
      </c>
      <c r="B12" s="23" t="s">
        <v>37</v>
      </c>
      <c r="C12" s="10">
        <v>0.05</v>
      </c>
      <c r="D12" s="10"/>
      <c r="E12" s="10"/>
      <c r="F12" s="10"/>
      <c r="G12" s="10"/>
      <c r="H12" s="10"/>
      <c r="I12" s="10"/>
      <c r="J12" s="10"/>
      <c r="K12" s="10"/>
      <c r="L12" s="10"/>
      <c r="M12" s="3">
        <v>8000000</v>
      </c>
      <c r="N12" s="11">
        <f t="shared" si="0"/>
        <v>400000</v>
      </c>
      <c r="O12" s="7"/>
      <c r="P12" s="7"/>
      <c r="Q12" s="7"/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1:63" s="19" customFormat="1" ht="18.75" x14ac:dyDescent="0.25">
      <c r="A13" s="32">
        <v>4</v>
      </c>
      <c r="B13" s="23" t="s">
        <v>39</v>
      </c>
      <c r="C13" s="10">
        <v>0.05</v>
      </c>
      <c r="D13" s="10"/>
      <c r="E13" s="10"/>
      <c r="F13" s="10"/>
      <c r="G13" s="10"/>
      <c r="H13" s="10"/>
      <c r="I13" s="10"/>
      <c r="J13" s="10"/>
      <c r="K13" s="10"/>
      <c r="L13" s="10"/>
      <c r="M13" s="3">
        <v>8000000</v>
      </c>
      <c r="N13" s="11">
        <f t="shared" si="0"/>
        <v>400000</v>
      </c>
      <c r="O13" s="7"/>
      <c r="P13" s="7"/>
      <c r="Q13" s="7"/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1:63" x14ac:dyDescent="0.25">
      <c r="A14" s="34"/>
      <c r="B14" s="27" t="s">
        <v>42</v>
      </c>
      <c r="C14" s="29">
        <f>SUM(C8:C13)</f>
        <v>0.1</v>
      </c>
      <c r="D14" s="27">
        <f>SUM(D8:D13)</f>
        <v>0.03</v>
      </c>
      <c r="E14" s="27">
        <f t="shared" ref="E14:L14" si="1">SUM(E8:E13)</f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/>
      <c r="N14" s="28">
        <f>SUM(N8:N13)</f>
        <v>1250000</v>
      </c>
    </row>
    <row r="15" spans="1:63" x14ac:dyDescent="0.25">
      <c r="A15" s="34"/>
      <c r="B15" s="27" t="s">
        <v>44</v>
      </c>
      <c r="C15" s="60">
        <f>C14+D14+H14+I14</f>
        <v>0.13</v>
      </c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28"/>
    </row>
    <row r="16" spans="1:63" x14ac:dyDescent="0.25">
      <c r="C16" s="30"/>
      <c r="D16" s="26"/>
      <c r="H16" s="26"/>
      <c r="I16" s="26"/>
      <c r="N16" s="30"/>
    </row>
    <row r="17" spans="8:14" x14ac:dyDescent="0.25">
      <c r="H17" t="s">
        <v>45</v>
      </c>
    </row>
    <row r="19" spans="8:14" x14ac:dyDescent="0.25">
      <c r="N19" s="26"/>
    </row>
    <row r="20" spans="8:14" x14ac:dyDescent="0.25">
      <c r="N20" s="26"/>
    </row>
    <row r="22" spans="8:14" x14ac:dyDescent="0.25">
      <c r="N22" s="22"/>
    </row>
    <row r="23" spans="8:14" x14ac:dyDescent="0.25">
      <c r="N23" s="22"/>
    </row>
    <row r="24" spans="8:14" x14ac:dyDescent="0.25">
      <c r="N24" s="26"/>
    </row>
  </sheetData>
  <mergeCells count="11">
    <mergeCell ref="C15:M15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"/>
  <sheetViews>
    <sheetView zoomScale="85" zoomScaleNormal="85" workbookViewId="0">
      <pane xSplit="2" ySplit="5" topLeftCell="C7" activePane="bottomRight" state="frozen"/>
      <selection pane="topRight" activeCell="C1" sqref="C1"/>
      <selection pane="bottomLeft" activeCell="A6" sqref="A6"/>
      <selection pane="bottomRight" sqref="A1:K1"/>
    </sheetView>
  </sheetViews>
  <sheetFormatPr defaultRowHeight="18.75" x14ac:dyDescent="0.3"/>
  <cols>
    <col min="1" max="1" width="6" style="2" customWidth="1"/>
    <col min="2" max="2" width="20.125" style="2" customWidth="1"/>
    <col min="3" max="3" width="8.875" style="2" customWidth="1"/>
    <col min="4" max="4" width="9.75" style="2" customWidth="1"/>
    <col min="5" max="5" width="10.125" style="2" customWidth="1"/>
    <col min="6" max="6" width="10.5" style="2" customWidth="1"/>
    <col min="7" max="7" width="10.875" style="2" customWidth="1"/>
    <col min="8" max="8" width="9.125" style="2" customWidth="1"/>
    <col min="9" max="9" width="15.75" style="2" customWidth="1"/>
    <col min="10" max="10" width="14.125" style="21" customWidth="1"/>
    <col min="11" max="11" width="7.25" style="2" customWidth="1"/>
    <col min="12" max="12" width="21" style="18" customWidth="1"/>
    <col min="13" max="13" width="14.25" style="18" bestFit="1" customWidth="1"/>
    <col min="14" max="79" width="9" style="18"/>
    <col min="80" max="16384" width="9" style="2"/>
  </cols>
  <sheetData>
    <row r="1" spans="1:79" x14ac:dyDescent="0.3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79" ht="21.75" customHeight="1" x14ac:dyDescent="0.3">
      <c r="A2" s="72" t="str">
        <f>'Lam Nghiep'!A3:N3</f>
        <v>(Kèm theo Thông báo  số 79/TB-UBND ngày 10/11/2025 của UBND xã Tân Kỳ)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79" ht="28.5" customHeight="1" x14ac:dyDescent="0.3">
      <c r="A3" s="66" t="s">
        <v>7</v>
      </c>
      <c r="B3" s="66" t="s">
        <v>29</v>
      </c>
      <c r="C3" s="66" t="s">
        <v>8</v>
      </c>
      <c r="D3" s="66"/>
      <c r="E3" s="66"/>
      <c r="F3" s="73" t="s">
        <v>9</v>
      </c>
      <c r="G3" s="73"/>
      <c r="H3" s="73"/>
      <c r="I3" s="66" t="s">
        <v>23</v>
      </c>
      <c r="J3" s="74" t="s">
        <v>24</v>
      </c>
      <c r="K3" s="66" t="s">
        <v>25</v>
      </c>
    </row>
    <row r="4" spans="1:79" ht="15.75" customHeight="1" x14ac:dyDescent="0.3">
      <c r="A4" s="66"/>
      <c r="B4" s="66"/>
      <c r="C4" s="66" t="s">
        <v>10</v>
      </c>
      <c r="D4" s="66"/>
      <c r="E4" s="66"/>
      <c r="F4" s="66" t="s">
        <v>10</v>
      </c>
      <c r="G4" s="66"/>
      <c r="H4" s="66"/>
      <c r="I4" s="66"/>
      <c r="J4" s="74"/>
      <c r="K4" s="66"/>
    </row>
    <row r="5" spans="1:79" ht="72.75" customHeight="1" x14ac:dyDescent="0.3">
      <c r="A5" s="66"/>
      <c r="B5" s="66"/>
      <c r="C5" s="16" t="s">
        <v>12</v>
      </c>
      <c r="D5" s="16" t="s">
        <v>13</v>
      </c>
      <c r="E5" s="16" t="s">
        <v>14</v>
      </c>
      <c r="F5" s="16" t="s">
        <v>18</v>
      </c>
      <c r="G5" s="16" t="s">
        <v>19</v>
      </c>
      <c r="H5" s="16" t="s">
        <v>20</v>
      </c>
      <c r="I5" s="66"/>
      <c r="J5" s="74"/>
      <c r="K5" s="66"/>
    </row>
    <row r="6" spans="1:79" ht="20.25" customHeight="1" x14ac:dyDescent="0.3">
      <c r="A6" s="66"/>
      <c r="B6" s="66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26</v>
      </c>
      <c r="J6" s="25" t="s">
        <v>27</v>
      </c>
      <c r="K6" s="10"/>
    </row>
    <row r="7" spans="1:79" s="47" customFormat="1" ht="14.25" customHeight="1" x14ac:dyDescent="0.3">
      <c r="A7" s="17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25">
        <v>9</v>
      </c>
      <c r="K7" s="17">
        <v>10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1:79" ht="23.25" customHeight="1" x14ac:dyDescent="0.3">
      <c r="A8" s="13"/>
      <c r="B8" s="13" t="s">
        <v>33</v>
      </c>
      <c r="C8" s="4"/>
      <c r="D8" s="4"/>
      <c r="E8" s="4"/>
      <c r="F8" s="4"/>
      <c r="G8" s="4"/>
      <c r="H8" s="4"/>
      <c r="I8" s="40"/>
      <c r="J8" s="6">
        <f t="shared" ref="J8:J11" si="0">(E8+H8)*I8</f>
        <v>0</v>
      </c>
      <c r="K8" s="4"/>
    </row>
    <row r="9" spans="1:79" ht="23.25" customHeight="1" x14ac:dyDescent="0.3">
      <c r="A9" s="13"/>
      <c r="B9" s="59" t="s">
        <v>50</v>
      </c>
      <c r="C9" s="4"/>
      <c r="D9" s="4"/>
      <c r="E9" s="4"/>
      <c r="F9" s="4"/>
      <c r="G9" s="4"/>
      <c r="H9" s="4"/>
      <c r="I9" s="40"/>
      <c r="J9" s="6"/>
      <c r="K9" s="4"/>
    </row>
    <row r="10" spans="1:79" ht="23.25" customHeight="1" x14ac:dyDescent="0.3">
      <c r="A10" s="4">
        <v>1</v>
      </c>
      <c r="B10" s="4" t="s">
        <v>34</v>
      </c>
      <c r="C10" s="4"/>
      <c r="D10" s="4"/>
      <c r="E10" s="4">
        <f>0.01599+0.00955</f>
        <v>2.554E-2</v>
      </c>
      <c r="F10" s="4"/>
      <c r="G10" s="4"/>
      <c r="H10" s="4"/>
      <c r="I10" s="14">
        <v>10000000</v>
      </c>
      <c r="J10" s="6">
        <f t="shared" si="0"/>
        <v>255400</v>
      </c>
      <c r="K10" s="4"/>
    </row>
    <row r="11" spans="1:79" ht="23.25" customHeight="1" x14ac:dyDescent="0.3">
      <c r="A11" s="4">
        <v>2</v>
      </c>
      <c r="B11" s="4" t="s">
        <v>38</v>
      </c>
      <c r="C11" s="4"/>
      <c r="D11" s="4"/>
      <c r="E11" s="4">
        <v>7.4999999999999997E-3</v>
      </c>
      <c r="F11" s="4"/>
      <c r="G11" s="4"/>
      <c r="H11" s="4"/>
      <c r="I11" s="14">
        <v>10000000</v>
      </c>
      <c r="J11" s="6">
        <f t="shared" si="0"/>
        <v>75000</v>
      </c>
      <c r="K11" s="4"/>
    </row>
    <row r="12" spans="1:79" ht="23.25" customHeight="1" x14ac:dyDescent="0.3">
      <c r="A12" s="4">
        <v>3</v>
      </c>
      <c r="B12" s="4" t="s">
        <v>40</v>
      </c>
      <c r="C12" s="4"/>
      <c r="D12" s="4"/>
      <c r="E12" s="4">
        <v>8.0000000000000002E-3</v>
      </c>
      <c r="F12" s="4"/>
      <c r="G12" s="4"/>
      <c r="H12" s="4"/>
      <c r="I12" s="14">
        <v>10000000</v>
      </c>
      <c r="J12" s="6">
        <f t="shared" ref="J12:J13" si="1">(E12+H12)*I12</f>
        <v>80000</v>
      </c>
      <c r="K12" s="4"/>
    </row>
    <row r="13" spans="1:79" ht="23.25" customHeight="1" x14ac:dyDescent="0.3">
      <c r="A13" s="4">
        <v>4</v>
      </c>
      <c r="B13" s="4" t="s">
        <v>41</v>
      </c>
      <c r="C13" s="4"/>
      <c r="D13" s="4"/>
      <c r="E13" s="4">
        <v>7.0000000000000001E-3</v>
      </c>
      <c r="F13" s="4"/>
      <c r="G13" s="4"/>
      <c r="H13" s="4"/>
      <c r="I13" s="14">
        <v>10000000</v>
      </c>
      <c r="J13" s="6">
        <f t="shared" si="1"/>
        <v>70000</v>
      </c>
      <c r="K13" s="4"/>
    </row>
    <row r="14" spans="1:79" s="44" customFormat="1" x14ac:dyDescent="0.3">
      <c r="A14" s="42"/>
      <c r="B14" s="42" t="s">
        <v>42</v>
      </c>
      <c r="C14" s="42"/>
      <c r="D14" s="42"/>
      <c r="E14" s="58">
        <f>SUM(E8:E13)</f>
        <v>4.8039999999999999E-2</v>
      </c>
      <c r="F14" s="42">
        <f>SUM(F8:F13)</f>
        <v>0</v>
      </c>
      <c r="G14" s="42">
        <f>SUM(G8:G13)</f>
        <v>0</v>
      </c>
      <c r="H14" s="42">
        <f>SUM(H8:H13)</f>
        <v>0</v>
      </c>
      <c r="I14" s="45"/>
      <c r="J14" s="45">
        <f>SUM(J8:J13)</f>
        <v>480400</v>
      </c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</row>
    <row r="15" spans="1:79" x14ac:dyDescent="0.3">
      <c r="A15" s="13"/>
      <c r="B15" s="13" t="s">
        <v>46</v>
      </c>
      <c r="C15" s="68">
        <f>E14+H14</f>
        <v>4.8039999999999999E-2</v>
      </c>
      <c r="D15" s="69"/>
      <c r="E15" s="69"/>
      <c r="F15" s="69"/>
      <c r="G15" s="69"/>
      <c r="H15" s="70"/>
      <c r="I15" s="13"/>
      <c r="J15" s="41"/>
      <c r="K15" s="13"/>
    </row>
    <row r="18" spans="5:5" x14ac:dyDescent="0.3">
      <c r="E18" s="21"/>
    </row>
  </sheetData>
  <mergeCells count="12">
    <mergeCell ref="C15:H15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zoomScale="77" zoomScaleNormal="77" workbookViewId="0">
      <selection activeCell="C3" sqref="C3:E3"/>
    </sheetView>
  </sheetViews>
  <sheetFormatPr defaultRowHeight="18.75" x14ac:dyDescent="0.3"/>
  <cols>
    <col min="1" max="1" width="4.625" style="2" customWidth="1"/>
    <col min="2" max="2" width="25.75" style="2" customWidth="1"/>
    <col min="3" max="3" width="20" style="2" customWidth="1"/>
    <col min="4" max="5" width="16.875" style="2" customWidth="1"/>
    <col min="6" max="6" width="17.875" style="2" customWidth="1"/>
    <col min="7" max="7" width="19.125" style="2" customWidth="1"/>
    <col min="8" max="8" width="15.5" style="2" customWidth="1"/>
    <col min="9" max="9" width="15.875" style="21" bestFit="1" customWidth="1"/>
    <col min="10" max="10" width="16.25" style="2" bestFit="1" customWidth="1"/>
    <col min="11" max="11" width="11.25" style="2" customWidth="1"/>
    <col min="12" max="12" width="9" style="2"/>
    <col min="13" max="13" width="17.5" style="2" bestFit="1" customWidth="1"/>
    <col min="14" max="14" width="12" style="2" bestFit="1" customWidth="1"/>
    <col min="15" max="15" width="13.125" style="2" customWidth="1"/>
    <col min="16" max="16" width="13.5" style="2" customWidth="1"/>
    <col min="17" max="49" width="9" style="2"/>
    <col min="50" max="16384" width="9" style="1"/>
  </cols>
  <sheetData>
    <row r="1" spans="1:49" x14ac:dyDescent="0.3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49" ht="21" customHeight="1" x14ac:dyDescent="0.3">
      <c r="A2" s="75" t="str">
        <f>'Lam Nghiep'!A3:N3</f>
        <v>(Kèm theo Thông báo  số 79/TB-UBND ngày 10/11/2025 của UBND xã Tân Kỳ)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49" ht="19.5" customHeight="1" x14ac:dyDescent="0.3">
      <c r="A3" s="66" t="s">
        <v>7</v>
      </c>
      <c r="B3" s="66" t="s">
        <v>32</v>
      </c>
      <c r="C3" s="66" t="s">
        <v>8</v>
      </c>
      <c r="D3" s="66"/>
      <c r="E3" s="66"/>
      <c r="F3" s="66" t="s">
        <v>9</v>
      </c>
      <c r="G3" s="66"/>
      <c r="H3" s="66"/>
      <c r="I3" s="74" t="s">
        <v>28</v>
      </c>
      <c r="J3" s="66" t="s">
        <v>24</v>
      </c>
      <c r="K3" s="66" t="s">
        <v>25</v>
      </c>
      <c r="L3" s="9"/>
      <c r="M3" s="9"/>
      <c r="N3" s="9"/>
      <c r="O3" s="9"/>
      <c r="P3" s="9"/>
    </row>
    <row r="4" spans="1:49" ht="15.75" customHeight="1" x14ac:dyDescent="0.3">
      <c r="A4" s="66"/>
      <c r="B4" s="66"/>
      <c r="C4" s="66" t="s">
        <v>11</v>
      </c>
      <c r="D4" s="66"/>
      <c r="E4" s="66"/>
      <c r="F4" s="66" t="s">
        <v>11</v>
      </c>
      <c r="G4" s="66"/>
      <c r="H4" s="66"/>
      <c r="I4" s="74"/>
      <c r="J4" s="66"/>
      <c r="K4" s="66"/>
      <c r="L4" s="9"/>
      <c r="M4" s="9"/>
      <c r="N4" s="9"/>
      <c r="O4" s="9"/>
      <c r="P4" s="9"/>
    </row>
    <row r="5" spans="1:49" ht="79.5" customHeight="1" x14ac:dyDescent="0.3">
      <c r="A5" s="66"/>
      <c r="B5" s="66"/>
      <c r="C5" s="16" t="s">
        <v>15</v>
      </c>
      <c r="D5" s="16" t="s">
        <v>16</v>
      </c>
      <c r="E5" s="16" t="s">
        <v>17</v>
      </c>
      <c r="F5" s="16" t="s">
        <v>15</v>
      </c>
      <c r="G5" s="16" t="s">
        <v>21</v>
      </c>
      <c r="H5" s="16" t="s">
        <v>22</v>
      </c>
      <c r="I5" s="74"/>
      <c r="J5" s="66"/>
      <c r="K5" s="66"/>
      <c r="L5" s="9"/>
      <c r="M5" s="9"/>
      <c r="N5" s="9"/>
      <c r="O5" s="9"/>
      <c r="P5" s="9"/>
    </row>
    <row r="6" spans="1:49" s="51" customFormat="1" ht="19.5" customHeight="1" x14ac:dyDescent="0.3">
      <c r="A6" s="17"/>
      <c r="B6" s="17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25" t="s">
        <v>30</v>
      </c>
      <c r="J6" s="17" t="s">
        <v>31</v>
      </c>
      <c r="K6" s="17"/>
      <c r="L6" s="50"/>
      <c r="M6" s="50"/>
      <c r="N6" s="50"/>
      <c r="O6" s="50"/>
      <c r="P6" s="50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49" ht="14.25" customHeight="1" x14ac:dyDescent="0.3">
      <c r="A7" s="10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25">
        <v>8</v>
      </c>
      <c r="J7" s="17">
        <v>9</v>
      </c>
      <c r="K7" s="17">
        <v>10</v>
      </c>
      <c r="L7" s="9"/>
      <c r="M7" s="9"/>
      <c r="N7" s="9"/>
      <c r="O7" s="9"/>
      <c r="P7" s="9"/>
    </row>
    <row r="8" spans="1:49" x14ac:dyDescent="0.3">
      <c r="A8" s="48"/>
      <c r="B8" s="49" t="s">
        <v>33</v>
      </c>
      <c r="C8" s="4"/>
      <c r="D8" s="4"/>
      <c r="E8" s="4"/>
      <c r="F8" s="4"/>
      <c r="G8" s="4"/>
      <c r="H8" s="4"/>
      <c r="I8" s="6"/>
      <c r="J8" s="6">
        <f t="shared" ref="J8:J10" si="0">(C8+D8+E8+F8+G8+H8)*I8</f>
        <v>0</v>
      </c>
      <c r="K8" s="4"/>
    </row>
    <row r="9" spans="1:49" x14ac:dyDescent="0.3">
      <c r="A9" s="48"/>
      <c r="B9" s="59" t="s">
        <v>50</v>
      </c>
      <c r="C9" s="4"/>
      <c r="D9" s="4"/>
      <c r="E9" s="4"/>
      <c r="F9" s="4"/>
      <c r="G9" s="4"/>
      <c r="H9" s="4"/>
      <c r="I9" s="6"/>
      <c r="J9" s="6"/>
      <c r="K9" s="4"/>
    </row>
    <row r="10" spans="1:49" s="57" customFormat="1" x14ac:dyDescent="0.3">
      <c r="A10" s="53">
        <v>1</v>
      </c>
      <c r="B10" s="54" t="s">
        <v>48</v>
      </c>
      <c r="C10" s="55"/>
      <c r="D10" s="55"/>
      <c r="E10" s="55">
        <v>0.03</v>
      </c>
      <c r="F10" s="55"/>
      <c r="G10" s="55"/>
      <c r="H10" s="55"/>
      <c r="I10" s="56">
        <v>15000000</v>
      </c>
      <c r="J10" s="56">
        <f t="shared" si="0"/>
        <v>450000</v>
      </c>
      <c r="K10" s="55" t="s">
        <v>49</v>
      </c>
    </row>
    <row r="11" spans="1:49" s="15" customFormat="1" x14ac:dyDescent="0.3">
      <c r="A11" s="13"/>
      <c r="B11" s="13" t="s">
        <v>42</v>
      </c>
      <c r="C11" s="13">
        <f t="shared" ref="C11:H11" si="1">SUM(C8:C10)</f>
        <v>0</v>
      </c>
      <c r="D11" s="13">
        <f t="shared" si="1"/>
        <v>0</v>
      </c>
      <c r="E11" s="13">
        <f t="shared" si="1"/>
        <v>0.03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41"/>
      <c r="J11" s="41">
        <f>SUM(J8:J10)</f>
        <v>450000</v>
      </c>
      <c r="K11" s="13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</row>
    <row r="12" spans="1:49" s="15" customFormat="1" x14ac:dyDescent="0.3">
      <c r="A12" s="13"/>
      <c r="B12" s="13" t="s">
        <v>47</v>
      </c>
      <c r="C12" s="76">
        <f>C11+D11+E11+F11+G11+H11</f>
        <v>0.03</v>
      </c>
      <c r="D12" s="76"/>
      <c r="E12" s="76"/>
      <c r="F12" s="76"/>
      <c r="G12" s="76"/>
      <c r="H12" s="76"/>
      <c r="I12" s="41"/>
      <c r="J12" s="13"/>
      <c r="K12" s="13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</row>
    <row r="26" spans="10:10" x14ac:dyDescent="0.3">
      <c r="J26" s="21"/>
    </row>
    <row r="27" spans="10:10" x14ac:dyDescent="0.3">
      <c r="J27" s="21"/>
    </row>
    <row r="28" spans="10:10" x14ac:dyDescent="0.3">
      <c r="J28" s="21"/>
    </row>
    <row r="29" spans="10:10" x14ac:dyDescent="0.3">
      <c r="J29" s="21"/>
    </row>
    <row r="30" spans="10:10" x14ac:dyDescent="0.3">
      <c r="J30" s="21"/>
    </row>
    <row r="31" spans="10:10" x14ac:dyDescent="0.3">
      <c r="J31" s="21"/>
    </row>
  </sheetData>
  <mergeCells count="12">
    <mergeCell ref="A2:K2"/>
    <mergeCell ref="C12:H12"/>
    <mergeCell ref="A1:K1"/>
    <mergeCell ref="I3:I5"/>
    <mergeCell ref="J3:J5"/>
    <mergeCell ref="K3:K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Lam Nghiep</vt:lpstr>
      <vt:lpstr>Lua</vt:lpstr>
      <vt:lpstr>Hang nam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2025-11-16T11:08:54Z</cp:lastPrinted>
  <dcterms:created xsi:type="dcterms:W3CDTF">2025-08-24T08:17:09Z</dcterms:created>
  <dcterms:modified xsi:type="dcterms:W3CDTF">2025-11-16T22:52:27Z</dcterms:modified>
</cp:coreProperties>
</file>